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xr:revisionPtr revIDLastSave="0" documentId="13_ncr:1_{F6A54002-E28B-4EB9-A46E-7C663E9F0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3" l="1"/>
  <c r="I4" i="3"/>
  <c r="G7" i="3"/>
  <c r="F69" i="3"/>
  <c r="F64" i="3"/>
  <c r="F63" i="3"/>
  <c r="F62" i="3"/>
  <c r="F60" i="3"/>
  <c r="F59" i="3"/>
  <c r="F58" i="3"/>
  <c r="F56" i="3"/>
  <c r="F54" i="3"/>
  <c r="F53" i="3"/>
  <c r="F51" i="3"/>
  <c r="F50" i="3"/>
  <c r="F46" i="3"/>
  <c r="F45" i="3"/>
  <c r="F44" i="3"/>
  <c r="F41" i="3"/>
  <c r="F40" i="3"/>
  <c r="F39" i="3"/>
  <c r="F37" i="3"/>
  <c r="F36" i="3"/>
  <c r="F35" i="3"/>
  <c r="F33" i="3"/>
  <c r="F32" i="3"/>
  <c r="F31" i="3"/>
  <c r="F30" i="3"/>
  <c r="F27" i="3"/>
  <c r="F22" i="3"/>
  <c r="F21" i="3"/>
  <c r="F20" i="3"/>
  <c r="F18" i="3"/>
  <c r="F17" i="3"/>
  <c r="F15" i="3"/>
  <c r="F11" i="3"/>
  <c r="F10" i="3"/>
  <c r="F8" i="3"/>
  <c r="F7" i="3"/>
  <c r="F6" i="3"/>
  <c r="E55" i="3"/>
  <c r="E23" i="3"/>
  <c r="D70" i="3"/>
  <c r="D66" i="3"/>
  <c r="D61" i="3"/>
  <c r="D55" i="3"/>
  <c r="D52" i="3"/>
  <c r="D43" i="3"/>
  <c r="D40" i="3"/>
  <c r="D34" i="3"/>
  <c r="D23" i="3"/>
  <c r="D19" i="3"/>
  <c r="D16" i="3"/>
  <c r="H71" i="3"/>
  <c r="G71" i="3"/>
  <c r="H69" i="3"/>
  <c r="G69" i="3"/>
  <c r="H68" i="3"/>
  <c r="G68" i="3"/>
  <c r="H67" i="3"/>
  <c r="G67" i="3"/>
  <c r="H65" i="3"/>
  <c r="G65" i="3"/>
  <c r="H64" i="3"/>
  <c r="G64" i="3"/>
  <c r="H63" i="3"/>
  <c r="G63" i="3"/>
  <c r="H62" i="3"/>
  <c r="G62" i="3"/>
  <c r="H60" i="3"/>
  <c r="G60" i="3"/>
  <c r="H59" i="3"/>
  <c r="G59" i="3"/>
  <c r="H58" i="3"/>
  <c r="G58" i="3"/>
  <c r="H56" i="3"/>
  <c r="G56" i="3"/>
  <c r="H54" i="3"/>
  <c r="G54" i="3"/>
  <c r="H53" i="3"/>
  <c r="G53" i="3"/>
  <c r="H51" i="3"/>
  <c r="G51" i="3"/>
  <c r="H50" i="3"/>
  <c r="G50" i="3"/>
  <c r="H46" i="3"/>
  <c r="G46" i="3"/>
  <c r="H45" i="3"/>
  <c r="G45" i="3"/>
  <c r="H44" i="3"/>
  <c r="G44" i="3"/>
  <c r="H41" i="3"/>
  <c r="G41" i="3"/>
  <c r="H39" i="3"/>
  <c r="G39" i="3"/>
  <c r="H37" i="3"/>
  <c r="G37" i="3"/>
  <c r="H36" i="3"/>
  <c r="G36" i="3"/>
  <c r="H35" i="3"/>
  <c r="G35" i="3"/>
  <c r="H33" i="3"/>
  <c r="G33" i="3"/>
  <c r="H32" i="3"/>
  <c r="G32" i="3"/>
  <c r="H31" i="3"/>
  <c r="G31" i="3"/>
  <c r="H30" i="3"/>
  <c r="G30" i="3"/>
  <c r="H27" i="3"/>
  <c r="G27" i="3"/>
  <c r="H22" i="3"/>
  <c r="G22" i="3"/>
  <c r="H21" i="3"/>
  <c r="G21" i="3"/>
  <c r="H20" i="3"/>
  <c r="G20" i="3"/>
  <c r="H18" i="3"/>
  <c r="G18" i="3"/>
  <c r="H17" i="3"/>
  <c r="G17" i="3"/>
  <c r="H15" i="3"/>
  <c r="G15" i="3"/>
  <c r="H13" i="3"/>
  <c r="G13" i="3"/>
  <c r="H11" i="3"/>
  <c r="G11" i="3"/>
  <c r="H10" i="3"/>
  <c r="G10" i="3"/>
  <c r="H8" i="3"/>
  <c r="G8" i="3"/>
  <c r="H7" i="3"/>
  <c r="H6" i="3"/>
  <c r="G6" i="3"/>
  <c r="D5" i="3"/>
  <c r="H70" i="3" l="1"/>
  <c r="F55" i="3"/>
  <c r="F23" i="3"/>
  <c r="D4" i="3"/>
  <c r="C5" i="3"/>
  <c r="C23" i="3"/>
  <c r="C34" i="3" l="1"/>
  <c r="I66" i="3" l="1"/>
  <c r="I61" i="3"/>
  <c r="I55" i="3"/>
  <c r="I52" i="3"/>
  <c r="I43" i="3"/>
  <c r="I40" i="3"/>
  <c r="I34" i="3"/>
  <c r="I23" i="3"/>
  <c r="I19" i="3"/>
  <c r="I16" i="3"/>
  <c r="I5" i="3"/>
  <c r="C66" i="3" l="1"/>
  <c r="E66" i="3" l="1"/>
  <c r="F66" i="3" s="1"/>
  <c r="H66" i="3" l="1"/>
  <c r="G66" i="3"/>
  <c r="C70" i="3"/>
  <c r="G70" i="3" s="1"/>
  <c r="C52" i="3" l="1"/>
  <c r="E52" i="3"/>
  <c r="F52" i="3" s="1"/>
  <c r="G52" i="3" l="1"/>
  <c r="H52" i="3"/>
  <c r="E61" i="3"/>
  <c r="F61" i="3" s="1"/>
  <c r="C61" i="3"/>
  <c r="C55" i="3"/>
  <c r="E43" i="3"/>
  <c r="F43" i="3" s="1"/>
  <c r="C43" i="3"/>
  <c r="E40" i="3"/>
  <c r="C40" i="3"/>
  <c r="E34" i="3"/>
  <c r="F34" i="3" s="1"/>
  <c r="E19" i="3"/>
  <c r="F19" i="3" s="1"/>
  <c r="C19" i="3"/>
  <c r="E16" i="3"/>
  <c r="F16" i="3" s="1"/>
  <c r="C16" i="3"/>
  <c r="E5" i="3"/>
  <c r="F5" i="3" s="1"/>
  <c r="C4" i="3" l="1"/>
  <c r="E4" i="3"/>
  <c r="F4" i="3" s="1"/>
  <c r="H43" i="3"/>
  <c r="G43" i="3"/>
  <c r="H61" i="3"/>
  <c r="G61" i="3"/>
  <c r="G40" i="3"/>
  <c r="H40" i="3"/>
  <c r="H55" i="3"/>
  <c r="G55" i="3"/>
  <c r="H34" i="3"/>
  <c r="G34" i="3"/>
  <c r="G23" i="3"/>
  <c r="H23" i="3"/>
  <c r="G19" i="3"/>
  <c r="H19" i="3"/>
  <c r="G16" i="3"/>
  <c r="H16" i="3"/>
  <c r="H5" i="3"/>
  <c r="G5" i="3"/>
  <c r="G4" i="3" l="1"/>
  <c r="H4" i="3"/>
</calcChain>
</file>

<file path=xl/sharedStrings.xml><?xml version="1.0" encoding="utf-8"?>
<sst xmlns="http://schemas.openxmlformats.org/spreadsheetml/2006/main" count="146" uniqueCount="146">
  <si>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</si>
  <si>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</si>
  <si>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</si>
  <si>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</si>
  <si>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</si>
  <si>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</si>
  <si>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</si>
  <si>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</si>
  <si>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</si>
  <si>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</si>
  <si>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</si>
  <si>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</si>
  <si>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</si>
  <si>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</si>
  <si>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</si>
  <si>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</si>
  <si>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</si>
  <si>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</si>
  <si>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</si>
  <si>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</si>
  <si>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</si>
  <si>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</si>
  <si>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</si>
  <si>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</si>
  <si>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</si>
  <si>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</si>
  <si>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</si>
  <si>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</si>
  <si>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</si>
  <si>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</si>
  <si>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</si>
  <si>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</si>
  <si>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</si>
  <si>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</si>
  <si>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</si>
  <si>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</si>
  <si>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</si>
  <si>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</si>
  <si>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</si>
  <si>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</si>
  <si>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</si>
  <si>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</si>
  <si>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</si>
  <si>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</si>
  <si>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</si>
  <si>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</si>
  <si>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</si>
  <si>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</si>
  <si>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</si>
  <si>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</si>
  <si>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</si>
  <si>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</si>
  <si>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</si>
  <si>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</si>
  <si>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</si>
  <si>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</si>
  <si>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</si>
  <si>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</si>
  <si>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</si>
  <si>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</si>
  <si>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</si>
  <si>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</si>
  <si>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</si>
  <si>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</si>
  <si>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</si>
  <si>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</si>
  <si>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</si>
  <si>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</si>
  <si>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</si>
  <si>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</si>
  <si>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</si>
  <si>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</si>
  <si>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</si>
  <si>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</si>
  <si>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</si>
  <si>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</si>
  <si>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</si>
  <si>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</si>
  <si>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</si>
  <si>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</si>
  <si>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</si>
  <si>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</si>
  <si>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</si>
  <si>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</si>
  <si>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</si>
  <si>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</si>
  <si>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</si>
  <si>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</si>
  <si>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</si>
  <si>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</si>
  <si>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</si>
  <si>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</si>
  <si>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</si>
  <si>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</si>
  <si>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</si>
  <si>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</si>
  <si>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</si>
  <si>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</si>
  <si>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</si>
  <si>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</si>
  <si>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</si>
  <si>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</si>
  <si>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</si>
  <si>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</si>
  <si>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</si>
  <si>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</si>
  <si>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</si>
  <si>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</si>
  <si>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</si>
  <si>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</si>
  <si>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</si>
  <si>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</si>
  <si>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</si>
  <si>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</si>
  <si>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</si>
  <si>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</si>
  <si>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</si>
  <si>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</si>
  <si>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</si>
  <si>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</si>
  <si>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</si>
  <si>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</si>
  <si>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</si>
  <si>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</si>
  <si>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</si>
  <si>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</si>
  <si>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</si>
  <si>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</si>
  <si>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</si>
  <si>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</si>
  <si>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</si>
  <si>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</si>
  <si>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</si>
  <si>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</si>
  <si>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</si>
  <si>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</si>
  <si>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</si>
  <si>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</si>
  <si>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Отклонение от утвержденных значений</t>
  </si>
  <si>
    <t xml:space="preserve">Отклонение от значений по отчету </t>
  </si>
  <si>
    <t>% исполнения</t>
  </si>
  <si>
    <t xml:space="preserve">Плановые значения (согласно отчета об исполнении бюджета) на 01.01.2025
тыс. руб.*
</t>
  </si>
  <si>
    <r>
      <t xml:space="preserve">Фактически исполнено по состоянию на </t>
    </r>
    <r>
      <rPr>
        <b/>
        <sz val="11"/>
        <rFont val="Times New Roman"/>
        <family val="1"/>
        <charset val="204"/>
      </rPr>
      <t>01.01.2025</t>
    </r>
    <r>
      <rPr>
        <b/>
        <sz val="11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</si>
  <si>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i/>
        <sz val="11"/>
        <color theme="0" tint="-0.499984740745262"/>
        <rFont val="Times New Roman"/>
        <family val="1"/>
        <charset val="204"/>
      </rPr>
      <t>01.01.2024</t>
    </r>
    <r>
      <rPr>
        <b/>
        <sz val="11"/>
        <color rgb="FF000000"/>
        <rFont val="Times New Roman"/>
        <family val="1"/>
        <charset val="204"/>
      </rPr>
      <t>, тыс. руб.</t>
    </r>
  </si>
  <si>
    <t>Утвержденные бюджетные значения (решением о бюджете от 26.12.2024 № 108/2024-НА)
тыс. руб.</t>
  </si>
  <si>
    <t xml:space="preserve">Сведения об исполнении бюджета в части распределения ассигнований по разделам и подразделам классификации расходов бюджета городского округа Реутов за IV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</si>
</sst>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0" fillId="5" borderId="0" xfId="0" applyFill="1"/>
    <xf numFmtId="0" fontId="0" fillId="0" borderId="0" xfId="0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6" borderId="17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7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7" fillId="6" borderId="15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7" borderId="15" xfId="0" applyNumberFormat="1" applyFont="1" applyFill="1" applyBorder="1" applyAlignment="1">
      <alignment horizontal="center" vertical="center" wrapText="1"/>
    </xf>
    <xf numFmtId="4" fontId="7" fillId="6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7" fillId="6" borderId="16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7" borderId="18" xfId="0" applyNumberFormat="1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4" fontId="7" fillId="7" borderId="17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4" fontId="7" fillId="6" borderId="19" xfId="0" applyNumberFormat="1" applyFont="1" applyFill="1" applyBorder="1" applyAlignment="1">
      <alignment horizontal="center" vertical="center" wrapText="1"/>
    </xf>
    <xf numFmtId="4" fontId="7" fillId="6" borderId="20" xfId="0" applyNumberFormat="1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7" borderId="23" xfId="0" applyNumberFormat="1" applyFont="1" applyFill="1" applyBorder="1" applyAlignment="1">
      <alignment horizontal="center" vertical="center" wrapText="1"/>
    </xf>
    <xf numFmtId="4" fontId="7" fillId="6" borderId="26" xfId="0" applyNumberFormat="1" applyFont="1" applyFill="1" applyBorder="1" applyAlignment="1">
      <alignment horizontal="center" vertical="center" wrapText="1"/>
    </xf>
    <xf numFmtId="4" fontId="7" fillId="6" borderId="27" xfId="0" applyNumberFormat="1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center" vertical="center" wrapText="1"/>
    </xf>
    <xf numFmtId="4" fontId="7" fillId="6" borderId="18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zoomScaleNormal="100" zoomScaleSheetLayoutView="100" workbookViewId="0">
      <selection activeCell="L3" sqref="L3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6" width="14.140625" customWidth="1"/>
    <col min="7" max="7" width="17.85546875" customWidth="1"/>
    <col min="8" max="8" width="15.7109375" customWidth="1"/>
    <col min="9" max="9" width="15.42578125" customWidth="1"/>
  </cols>
  <sheetData>
    <row r="1" spans="1:15" ht="53.25" customHeight="1" x14ac:dyDescent="0.25">
      <c r="A1" s="56" t="s">
        <v>145</v>
      </c>
      <c r="B1" s="56"/>
      <c r="C1" s="56"/>
      <c r="D1" s="56"/>
      <c r="E1" s="56"/>
      <c r="F1" s="56"/>
      <c r="G1" s="56"/>
      <c r="H1" s="56"/>
      <c r="I1" s="56"/>
    </row>
    <row r="2" spans="1:15" ht="15.75" thickBot="1" x14ac:dyDescent="0.3">
      <c r="I2" s="3"/>
    </row>
    <row r="3" spans="1:15" ht="126.75" customHeight="1" thickBot="1" x14ac:dyDescent="0.3">
      <c r="A3" s="5" t="s">
        <v>134</v>
      </c>
      <c r="B3" s="5" t="s">
        <v>135</v>
      </c>
      <c r="C3" s="6" t="s">
        <v>144</v>
      </c>
      <c r="D3" s="6" t="s">
        <v>141</v>
      </c>
      <c r="E3" s="7" t="s">
        <v>142</v>
      </c>
      <c r="F3" s="8" t="s">
        <v>140</v>
      </c>
      <c r="G3" s="9" t="s">
        <v>138</v>
      </c>
      <c r="H3" s="9" t="s">
        <v>139</v>
      </c>
      <c r="I3" s="7" t="s">
        <v>143</v>
      </c>
    </row>
    <row r="4" spans="1:15" ht="23.25" customHeight="1" thickBot="1" x14ac:dyDescent="0.3">
      <c r="A4" s="10"/>
      <c r="B4" s="11" t="s">
        <v>0</v>
      </c>
      <c r="C4" s="12">
        <f>SUM(C5,C16,C19,C23,C34,C40,C43,C52,C55,C61,C66,C70)</f>
        <v>7640174.5827000011</v>
      </c>
      <c r="D4" s="12">
        <f t="shared" ref="D4:H4" si="0">SUM(D5,D16,D19,D23,D34,D40,D43,D52,D55,D61,D66,D70)</f>
        <v>7640174.5827000011</v>
      </c>
      <c r="E4" s="12">
        <f t="shared" si="0"/>
        <v>7293196.1583399996</v>
      </c>
      <c r="F4" s="13">
        <f>SUM(E4/D4*100)</f>
        <v>95.45850136532637</v>
      </c>
      <c r="G4" s="14">
        <f t="shared" si="0"/>
        <v>-346978.42436000035</v>
      </c>
      <c r="H4" s="15">
        <f t="shared" si="0"/>
        <v>-346978.42436000035</v>
      </c>
      <c r="I4" s="12">
        <f>SUM(I5,I16,I19,I23,I34,I40,I43,I52,I55,I61,I66,I70)</f>
        <v>5555002.5099599995</v>
      </c>
      <c r="O4" s="4"/>
    </row>
    <row r="5" spans="1:15" ht="21.75" customHeight="1" thickBot="1" x14ac:dyDescent="0.3">
      <c r="A5" s="16" t="s">
        <v>1</v>
      </c>
      <c r="B5" s="17" t="s">
        <v>2</v>
      </c>
      <c r="C5" s="18">
        <f>SUM(C6:C15)</f>
        <v>920480.29995999997</v>
      </c>
      <c r="D5" s="18">
        <f>SUM(D6:D15)</f>
        <v>920480.29995999997</v>
      </c>
      <c r="E5" s="18">
        <f>SUM(E6:E15)</f>
        <v>752202.21631000005</v>
      </c>
      <c r="F5" s="13">
        <f t="shared" ref="F5:F66" si="1">SUM(E5/D5*100)</f>
        <v>81.718448112652425</v>
      </c>
      <c r="G5" s="14">
        <f>SUM(E5-C5)</f>
        <v>-168278.08364999993</v>
      </c>
      <c r="H5" s="15">
        <f>SUM(E5-D5)</f>
        <v>-168278.08364999993</v>
      </c>
      <c r="I5" s="18">
        <f>SUM(I6:I15)</f>
        <v>727100.18298000004</v>
      </c>
    </row>
    <row r="6" spans="1:15" ht="30.75" thickBot="1" x14ac:dyDescent="0.3">
      <c r="A6" s="19" t="s">
        <v>3</v>
      </c>
      <c r="B6" s="20" t="s">
        <v>4</v>
      </c>
      <c r="C6" s="53">
        <v>8688.3062499999996</v>
      </c>
      <c r="D6" s="55">
        <v>8688.3062499999996</v>
      </c>
      <c r="E6" s="22">
        <v>8377.1948799999991</v>
      </c>
      <c r="F6" s="13">
        <f t="shared" si="1"/>
        <v>96.419194247440345</v>
      </c>
      <c r="G6" s="23">
        <f>SUM(E6-C6)</f>
        <v>-311.11137000000053</v>
      </c>
      <c r="H6" s="24">
        <f>SUM(E6-D6)</f>
        <v>-311.11137000000053</v>
      </c>
      <c r="I6" s="25">
        <v>5303.2877399999998</v>
      </c>
    </row>
    <row r="7" spans="1:15" ht="45.75" thickBot="1" x14ac:dyDescent="0.3">
      <c r="A7" s="26" t="s">
        <v>5</v>
      </c>
      <c r="B7" s="27" t="s">
        <v>6</v>
      </c>
      <c r="C7" s="28">
        <v>6576.0653300000004</v>
      </c>
      <c r="D7" s="51">
        <v>6576.0653300000004</v>
      </c>
      <c r="E7" s="29">
        <v>4915.9088899999997</v>
      </c>
      <c r="F7" s="13">
        <f t="shared" si="1"/>
        <v>74.754562847385813</v>
      </c>
      <c r="G7" s="30">
        <f>SUM(E7-C7)</f>
        <v>-1660.1564400000007</v>
      </c>
      <c r="H7" s="31">
        <f>SUM(E7-D7)</f>
        <v>-1660.1564400000007</v>
      </c>
      <c r="I7" s="32">
        <v>4502.98038</v>
      </c>
    </row>
    <row r="8" spans="1:15" ht="60.75" thickBot="1" x14ac:dyDescent="0.3">
      <c r="A8" s="26" t="s">
        <v>7</v>
      </c>
      <c r="B8" s="27" t="s">
        <v>8</v>
      </c>
      <c r="C8" s="28">
        <v>357052.6102</v>
      </c>
      <c r="D8" s="51">
        <v>357052.6102</v>
      </c>
      <c r="E8" s="29">
        <v>352149.06514000002</v>
      </c>
      <c r="F8" s="13">
        <f t="shared" si="1"/>
        <v>98.626660352026747</v>
      </c>
      <c r="G8" s="30">
        <f>SUM(E8-C8)</f>
        <v>-4903.5450599999749</v>
      </c>
      <c r="H8" s="31">
        <f>SUM(E8-D8)</f>
        <v>-4903.5450599999749</v>
      </c>
      <c r="I8" s="32">
        <v>382604.17758999998</v>
      </c>
    </row>
    <row r="9" spans="1:15" ht="15.75" thickBot="1" x14ac:dyDescent="0.3">
      <c r="A9" s="26" t="s">
        <v>9</v>
      </c>
      <c r="B9" s="27" t="s">
        <v>10</v>
      </c>
      <c r="C9" s="28"/>
      <c r="D9" s="33"/>
      <c r="E9" s="29"/>
      <c r="F9" s="13"/>
      <c r="G9" s="30"/>
      <c r="H9" s="31"/>
      <c r="I9" s="32"/>
    </row>
    <row r="10" spans="1:15" ht="45.75" thickBot="1" x14ac:dyDescent="0.3">
      <c r="A10" s="26" t="s">
        <v>11</v>
      </c>
      <c r="B10" s="27" t="s">
        <v>12</v>
      </c>
      <c r="C10" s="28">
        <v>50666.947180000003</v>
      </c>
      <c r="D10" s="51">
        <v>50666.947180000003</v>
      </c>
      <c r="E10" s="29">
        <v>50199.882380000003</v>
      </c>
      <c r="F10" s="13">
        <f t="shared" si="1"/>
        <v>99.078166682629004</v>
      </c>
      <c r="G10" s="30">
        <f>SUM(E10-C10)</f>
        <v>-467.0648000000001</v>
      </c>
      <c r="H10" s="31">
        <f>SUM(E10-D10)</f>
        <v>-467.0648000000001</v>
      </c>
      <c r="I10" s="32">
        <v>40685.908799999997</v>
      </c>
    </row>
    <row r="11" spans="1:15" ht="15.75" thickBot="1" x14ac:dyDescent="0.3">
      <c r="A11" s="26" t="s">
        <v>13</v>
      </c>
      <c r="B11" s="27" t="s">
        <v>14</v>
      </c>
      <c r="C11" s="28">
        <v>5643.11</v>
      </c>
      <c r="D11" s="51">
        <v>5643.11</v>
      </c>
      <c r="E11" s="29">
        <v>5643.11</v>
      </c>
      <c r="F11" s="13">
        <f t="shared" si="1"/>
        <v>100</v>
      </c>
      <c r="G11" s="30">
        <f>SUM(E11-C11)</f>
        <v>0</v>
      </c>
      <c r="H11" s="31">
        <f>SUM(E11-D11)</f>
        <v>0</v>
      </c>
      <c r="I11" s="32">
        <v>0</v>
      </c>
    </row>
    <row r="12" spans="1:15" ht="15.75" thickBot="1" x14ac:dyDescent="0.3">
      <c r="A12" s="26" t="s">
        <v>15</v>
      </c>
      <c r="B12" s="27" t="s">
        <v>16</v>
      </c>
      <c r="C12" s="28"/>
      <c r="D12" s="51"/>
      <c r="E12" s="29"/>
      <c r="F12" s="13"/>
      <c r="G12" s="30"/>
      <c r="H12" s="31"/>
      <c r="I12" s="32"/>
    </row>
    <row r="13" spans="1:15" ht="15.75" thickBot="1" x14ac:dyDescent="0.3">
      <c r="A13" s="26" t="s">
        <v>17</v>
      </c>
      <c r="B13" s="27" t="s">
        <v>18</v>
      </c>
      <c r="C13" s="28">
        <v>0</v>
      </c>
      <c r="D13" s="51">
        <v>0</v>
      </c>
      <c r="E13" s="29">
        <v>0</v>
      </c>
      <c r="F13" s="13"/>
      <c r="G13" s="30">
        <f>SUM(E13-C13)</f>
        <v>0</v>
      </c>
      <c r="H13" s="31">
        <f>SUM(E13-D13)</f>
        <v>0</v>
      </c>
      <c r="I13" s="32">
        <v>0</v>
      </c>
    </row>
    <row r="14" spans="1:15" ht="30.75" thickBot="1" x14ac:dyDescent="0.3">
      <c r="A14" s="26" t="s">
        <v>19</v>
      </c>
      <c r="B14" s="27" t="s">
        <v>20</v>
      </c>
      <c r="C14" s="28"/>
      <c r="D14" s="51"/>
      <c r="E14" s="29"/>
      <c r="F14" s="13"/>
      <c r="G14" s="30"/>
      <c r="H14" s="31"/>
      <c r="I14" s="32"/>
    </row>
    <row r="15" spans="1:15" ht="15.75" thickBot="1" x14ac:dyDescent="0.3">
      <c r="A15" s="34" t="s">
        <v>21</v>
      </c>
      <c r="B15" s="35" t="s">
        <v>22</v>
      </c>
      <c r="C15" s="54">
        <v>491853.261</v>
      </c>
      <c r="D15" s="52">
        <v>491853.261</v>
      </c>
      <c r="E15" s="37">
        <v>330917.05502000003</v>
      </c>
      <c r="F15" s="13">
        <f t="shared" si="1"/>
        <v>67.279630178155927</v>
      </c>
      <c r="G15" s="38">
        <f t="shared" ref="G15:G23" si="2">SUM(E15-C15)</f>
        <v>-160936.20597999997</v>
      </c>
      <c r="H15" s="39">
        <f t="shared" ref="H15:H23" si="3">SUM(E15-D15)</f>
        <v>-160936.20597999997</v>
      </c>
      <c r="I15" s="40">
        <v>294003.82847000001</v>
      </c>
    </row>
    <row r="16" spans="1:15" ht="15.75" thickBot="1" x14ac:dyDescent="0.3">
      <c r="A16" s="16" t="s">
        <v>23</v>
      </c>
      <c r="B16" s="17" t="s">
        <v>24</v>
      </c>
      <c r="C16" s="18">
        <f>SUM(C17:C18)</f>
        <v>8635.15</v>
      </c>
      <c r="D16" s="18">
        <f>SUM(D17:D18)</f>
        <v>8635.15</v>
      </c>
      <c r="E16" s="18">
        <f>SUM(E17:E18)</f>
        <v>8635.15</v>
      </c>
      <c r="F16" s="13">
        <f t="shared" si="1"/>
        <v>100</v>
      </c>
      <c r="G16" s="14">
        <f t="shared" si="2"/>
        <v>0</v>
      </c>
      <c r="H16" s="14">
        <f t="shared" si="3"/>
        <v>0</v>
      </c>
      <c r="I16" s="18">
        <f>SUM(I17:I18)</f>
        <v>8134.68</v>
      </c>
    </row>
    <row r="17" spans="1:9" ht="15.75" thickBot="1" x14ac:dyDescent="0.3">
      <c r="A17" s="19" t="s">
        <v>25</v>
      </c>
      <c r="B17" s="20" t="s">
        <v>26</v>
      </c>
      <c r="C17" s="21">
        <v>8598.65</v>
      </c>
      <c r="D17" s="21">
        <v>8598.65</v>
      </c>
      <c r="E17" s="41">
        <v>8598.65</v>
      </c>
      <c r="F17" s="13">
        <f t="shared" si="1"/>
        <v>100</v>
      </c>
      <c r="G17" s="23">
        <f t="shared" si="2"/>
        <v>0</v>
      </c>
      <c r="H17" s="24">
        <f t="shared" si="3"/>
        <v>0</v>
      </c>
      <c r="I17" s="42">
        <v>8134.68</v>
      </c>
    </row>
    <row r="18" spans="1:9" ht="15.75" thickBot="1" x14ac:dyDescent="0.3">
      <c r="A18" s="34" t="s">
        <v>27</v>
      </c>
      <c r="B18" s="35" t="s">
        <v>28</v>
      </c>
      <c r="C18" s="36">
        <v>36.5</v>
      </c>
      <c r="D18" s="36">
        <v>36.5</v>
      </c>
      <c r="E18" s="43">
        <v>36.5</v>
      </c>
      <c r="F18" s="13">
        <f t="shared" si="1"/>
        <v>100</v>
      </c>
      <c r="G18" s="38">
        <f t="shared" si="2"/>
        <v>0</v>
      </c>
      <c r="H18" s="39">
        <f t="shared" si="3"/>
        <v>0</v>
      </c>
      <c r="I18" s="44">
        <v>0</v>
      </c>
    </row>
    <row r="19" spans="1:9" ht="29.25" thickBot="1" x14ac:dyDescent="0.3">
      <c r="A19" s="16" t="s">
        <v>29</v>
      </c>
      <c r="B19" s="17" t="s">
        <v>30</v>
      </c>
      <c r="C19" s="18">
        <f>SUM(C20:C22)</f>
        <v>69726.480769999995</v>
      </c>
      <c r="D19" s="18">
        <f>SUM(D20:D22)</f>
        <v>69726.480769999995</v>
      </c>
      <c r="E19" s="18">
        <f>SUM(E20:E22)</f>
        <v>69584.080629999997</v>
      </c>
      <c r="F19" s="13">
        <f t="shared" si="1"/>
        <v>99.79577322929903</v>
      </c>
      <c r="G19" s="14">
        <f t="shared" si="2"/>
        <v>-142.40013999999792</v>
      </c>
      <c r="H19" s="14">
        <f t="shared" si="3"/>
        <v>-142.40013999999792</v>
      </c>
      <c r="I19" s="18">
        <f>SUM(I20:I22)</f>
        <v>49491.396240000002</v>
      </c>
    </row>
    <row r="20" spans="1:9" ht="15.75" thickBot="1" x14ac:dyDescent="0.3">
      <c r="A20" s="19" t="s">
        <v>31</v>
      </c>
      <c r="B20" s="20" t="s">
        <v>137</v>
      </c>
      <c r="C20" s="21">
        <v>4568.1578600000003</v>
      </c>
      <c r="D20" s="21">
        <v>4568.1578600000003</v>
      </c>
      <c r="E20" s="41">
        <v>4568.1578600000003</v>
      </c>
      <c r="F20" s="13">
        <f t="shared" si="1"/>
        <v>100</v>
      </c>
      <c r="G20" s="23">
        <f t="shared" si="2"/>
        <v>0</v>
      </c>
      <c r="H20" s="24">
        <f t="shared" si="3"/>
        <v>0</v>
      </c>
      <c r="I20" s="42">
        <v>1357.3045999999999</v>
      </c>
    </row>
    <row r="21" spans="1:9" ht="22.5" customHeight="1" thickBot="1" x14ac:dyDescent="0.3">
      <c r="A21" s="26" t="s">
        <v>33</v>
      </c>
      <c r="B21" s="27" t="s">
        <v>32</v>
      </c>
      <c r="C21" s="28">
        <v>35509.86</v>
      </c>
      <c r="D21" s="28">
        <v>35509.86</v>
      </c>
      <c r="E21" s="29">
        <v>35493.06</v>
      </c>
      <c r="F21" s="13">
        <f t="shared" si="1"/>
        <v>99.952689196747031</v>
      </c>
      <c r="G21" s="30">
        <f t="shared" si="2"/>
        <v>-16.80000000000291</v>
      </c>
      <c r="H21" s="31">
        <f t="shared" si="3"/>
        <v>-16.80000000000291</v>
      </c>
      <c r="I21" s="32">
        <v>33184.61679</v>
      </c>
    </row>
    <row r="22" spans="1:9" ht="30.75" thickBot="1" x14ac:dyDescent="0.3">
      <c r="A22" s="34" t="s">
        <v>34</v>
      </c>
      <c r="B22" s="35" t="s">
        <v>35</v>
      </c>
      <c r="C22" s="36">
        <v>29648.462909999998</v>
      </c>
      <c r="D22" s="36">
        <v>29648.462909999998</v>
      </c>
      <c r="E22" s="43">
        <v>29522.86277</v>
      </c>
      <c r="F22" s="13">
        <f t="shared" si="1"/>
        <v>99.576368797325969</v>
      </c>
      <c r="G22" s="38">
        <f t="shared" si="2"/>
        <v>-125.60013999999865</v>
      </c>
      <c r="H22" s="39">
        <f t="shared" si="3"/>
        <v>-125.60013999999865</v>
      </c>
      <c r="I22" s="44">
        <v>14949.474850000001</v>
      </c>
    </row>
    <row r="23" spans="1:9" ht="15.75" thickBot="1" x14ac:dyDescent="0.3">
      <c r="A23" s="16" t="s">
        <v>36</v>
      </c>
      <c r="B23" s="17" t="s">
        <v>37</v>
      </c>
      <c r="C23" s="18">
        <f>SUM(C24:C33)</f>
        <v>295985.94581000006</v>
      </c>
      <c r="D23" s="18">
        <f>SUM(D24:D33)</f>
        <v>295985.94581000006</v>
      </c>
      <c r="E23" s="18">
        <f>SUM(E24:E33)</f>
        <v>293846.37274000002</v>
      </c>
      <c r="F23" s="13">
        <f t="shared" si="1"/>
        <v>99.277136938328326</v>
      </c>
      <c r="G23" s="14">
        <f t="shared" si="2"/>
        <v>-2139.5730700000422</v>
      </c>
      <c r="H23" s="14">
        <f t="shared" si="3"/>
        <v>-2139.5730700000422</v>
      </c>
      <c r="I23" s="18">
        <f>SUM(I24:I33)</f>
        <v>682146.04449</v>
      </c>
    </row>
    <row r="24" spans="1:9" ht="15.75" thickBot="1" x14ac:dyDescent="0.3">
      <c r="A24" s="19" t="s">
        <v>38</v>
      </c>
      <c r="B24" s="20" t="s">
        <v>39</v>
      </c>
      <c r="C24" s="53"/>
      <c r="D24" s="45"/>
      <c r="E24" s="41"/>
      <c r="F24" s="13"/>
      <c r="G24" s="23"/>
      <c r="H24" s="24"/>
      <c r="I24" s="42"/>
    </row>
    <row r="25" spans="1:9" ht="15.75" thickBot="1" x14ac:dyDescent="0.3">
      <c r="A25" s="26" t="s">
        <v>40</v>
      </c>
      <c r="B25" s="27" t="s">
        <v>41</v>
      </c>
      <c r="C25" s="28"/>
      <c r="D25" s="33"/>
      <c r="E25" s="29"/>
      <c r="F25" s="13"/>
      <c r="G25" s="30"/>
      <c r="H25" s="31"/>
      <c r="I25" s="32"/>
    </row>
    <row r="26" spans="1:9" ht="15.75" thickBot="1" x14ac:dyDescent="0.3">
      <c r="A26" s="26" t="s">
        <v>42</v>
      </c>
      <c r="B26" s="27" t="s">
        <v>43</v>
      </c>
      <c r="C26" s="28"/>
      <c r="D26" s="33"/>
      <c r="E26" s="29"/>
      <c r="F26" s="13"/>
      <c r="G26" s="30"/>
      <c r="H26" s="31"/>
      <c r="I26" s="32"/>
    </row>
    <row r="27" spans="1:9" ht="15.75" thickBot="1" x14ac:dyDescent="0.3">
      <c r="A27" s="26" t="s">
        <v>44</v>
      </c>
      <c r="B27" s="27" t="s">
        <v>45</v>
      </c>
      <c r="C27" s="28">
        <v>978.03120000000001</v>
      </c>
      <c r="D27" s="51">
        <v>978.03120000000001</v>
      </c>
      <c r="E27" s="29">
        <v>794.05016999999998</v>
      </c>
      <c r="F27" s="13">
        <f t="shared" si="1"/>
        <v>81.188633859533311</v>
      </c>
      <c r="G27" s="30">
        <f>SUM(E27-C27)</f>
        <v>-183.98103000000003</v>
      </c>
      <c r="H27" s="31">
        <f>SUM(E27-D27)</f>
        <v>-183.98103000000003</v>
      </c>
      <c r="I27" s="32">
        <v>701.41236000000004</v>
      </c>
    </row>
    <row r="28" spans="1:9" ht="15.75" thickBot="1" x14ac:dyDescent="0.3">
      <c r="A28" s="26" t="s">
        <v>46</v>
      </c>
      <c r="B28" s="27" t="s">
        <v>47</v>
      </c>
      <c r="C28" s="28"/>
      <c r="D28" s="33"/>
      <c r="E28" s="29"/>
      <c r="F28" s="13"/>
      <c r="G28" s="30"/>
      <c r="H28" s="31"/>
      <c r="I28" s="32"/>
    </row>
    <row r="29" spans="1:9" ht="15.75" thickBot="1" x14ac:dyDescent="0.3">
      <c r="A29" s="26" t="s">
        <v>48</v>
      </c>
      <c r="B29" s="27" t="s">
        <v>49</v>
      </c>
      <c r="C29" s="28"/>
      <c r="D29" s="33"/>
      <c r="E29" s="29"/>
      <c r="F29" s="13"/>
      <c r="G29" s="30"/>
      <c r="H29" s="31"/>
      <c r="I29" s="32"/>
    </row>
    <row r="30" spans="1:9" ht="15.75" thickBot="1" x14ac:dyDescent="0.3">
      <c r="A30" s="26" t="s">
        <v>50</v>
      </c>
      <c r="B30" s="27" t="s">
        <v>51</v>
      </c>
      <c r="C30" s="28">
        <v>47220.044199999997</v>
      </c>
      <c r="D30" s="51">
        <v>47220.044199999997</v>
      </c>
      <c r="E30" s="29">
        <v>47220.044199999997</v>
      </c>
      <c r="F30" s="13">
        <f t="shared" si="1"/>
        <v>100</v>
      </c>
      <c r="G30" s="30">
        <f t="shared" ref="G30:G37" si="4">SUM(E30-C30)</f>
        <v>0</v>
      </c>
      <c r="H30" s="31">
        <f t="shared" ref="H30:H37" si="5">SUM(E30-D30)</f>
        <v>0</v>
      </c>
      <c r="I30" s="32">
        <v>293792.36205</v>
      </c>
    </row>
    <row r="31" spans="1:9" ht="15.75" thickBot="1" x14ac:dyDescent="0.3">
      <c r="A31" s="26" t="s">
        <v>52</v>
      </c>
      <c r="B31" s="27" t="s">
        <v>53</v>
      </c>
      <c r="C31" s="28">
        <v>226153.79062000001</v>
      </c>
      <c r="D31" s="51">
        <v>226153.79062000001</v>
      </c>
      <c r="E31" s="29">
        <v>225425.39996000001</v>
      </c>
      <c r="F31" s="13">
        <f t="shared" si="1"/>
        <v>99.677922418190235</v>
      </c>
      <c r="G31" s="30">
        <f t="shared" si="4"/>
        <v>-728.39066000000457</v>
      </c>
      <c r="H31" s="31">
        <f t="shared" si="5"/>
        <v>-728.39066000000457</v>
      </c>
      <c r="I31" s="32">
        <v>370148.47710999998</v>
      </c>
    </row>
    <row r="32" spans="1:9" ht="15.75" thickBot="1" x14ac:dyDescent="0.3">
      <c r="A32" s="26" t="s">
        <v>54</v>
      </c>
      <c r="B32" s="27" t="s">
        <v>55</v>
      </c>
      <c r="C32" s="28">
        <v>13076.57439</v>
      </c>
      <c r="D32" s="51">
        <v>13076.57439</v>
      </c>
      <c r="E32" s="29">
        <v>12300.637000000001</v>
      </c>
      <c r="F32" s="13">
        <f t="shared" si="1"/>
        <v>94.066202914783418</v>
      </c>
      <c r="G32" s="30">
        <f t="shared" si="4"/>
        <v>-775.93738999999914</v>
      </c>
      <c r="H32" s="31">
        <f t="shared" si="5"/>
        <v>-775.93738999999914</v>
      </c>
      <c r="I32" s="32">
        <v>8469.0541900000007</v>
      </c>
    </row>
    <row r="33" spans="1:9" ht="15.75" thickBot="1" x14ac:dyDescent="0.3">
      <c r="A33" s="34" t="s">
        <v>56</v>
      </c>
      <c r="B33" s="35" t="s">
        <v>57</v>
      </c>
      <c r="C33" s="54">
        <v>8557.5054</v>
      </c>
      <c r="D33" s="52">
        <v>8557.5054</v>
      </c>
      <c r="E33" s="43">
        <v>8106.2414099999996</v>
      </c>
      <c r="F33" s="13">
        <f t="shared" si="1"/>
        <v>94.726687639601138</v>
      </c>
      <c r="G33" s="38">
        <f t="shared" si="4"/>
        <v>-451.26399000000038</v>
      </c>
      <c r="H33" s="39">
        <f t="shared" si="5"/>
        <v>-451.26399000000038</v>
      </c>
      <c r="I33" s="44">
        <v>9034.7387799999997</v>
      </c>
    </row>
    <row r="34" spans="1:9" ht="15.75" thickBot="1" x14ac:dyDescent="0.3">
      <c r="A34" s="16" t="s">
        <v>58</v>
      </c>
      <c r="B34" s="17" t="s">
        <v>59</v>
      </c>
      <c r="C34" s="18">
        <f>SUM(C35:C39)</f>
        <v>847342.91793</v>
      </c>
      <c r="D34" s="18">
        <f>SUM(D35:D39)</f>
        <v>847342.91793</v>
      </c>
      <c r="E34" s="18">
        <f>SUM(E35:E39)</f>
        <v>736619.15511000005</v>
      </c>
      <c r="F34" s="13">
        <f t="shared" si="1"/>
        <v>86.932827255995676</v>
      </c>
      <c r="G34" s="14">
        <f t="shared" si="4"/>
        <v>-110723.76281999995</v>
      </c>
      <c r="H34" s="14">
        <f t="shared" si="5"/>
        <v>-110723.76281999995</v>
      </c>
      <c r="I34" s="18">
        <f>SUM(I35:I39)</f>
        <v>542811.36404000001</v>
      </c>
    </row>
    <row r="35" spans="1:9" ht="15.75" thickBot="1" x14ac:dyDescent="0.3">
      <c r="A35" s="19" t="s">
        <v>60</v>
      </c>
      <c r="B35" s="20" t="s">
        <v>61</v>
      </c>
      <c r="C35" s="53">
        <v>55217.699460000003</v>
      </c>
      <c r="D35" s="45">
        <v>55217.699460000003</v>
      </c>
      <c r="E35" s="41">
        <v>48600.816489999997</v>
      </c>
      <c r="F35" s="13">
        <f t="shared" si="1"/>
        <v>88.016735512870625</v>
      </c>
      <c r="G35" s="23">
        <f t="shared" si="4"/>
        <v>-6616.882970000006</v>
      </c>
      <c r="H35" s="24">
        <f t="shared" si="5"/>
        <v>-6616.882970000006</v>
      </c>
      <c r="I35" s="42">
        <v>45494.164949999998</v>
      </c>
    </row>
    <row r="36" spans="1:9" ht="15.75" thickBot="1" x14ac:dyDescent="0.3">
      <c r="A36" s="26" t="s">
        <v>62</v>
      </c>
      <c r="B36" s="27" t="s">
        <v>63</v>
      </c>
      <c r="C36" s="28">
        <v>452280.29</v>
      </c>
      <c r="D36" s="51">
        <v>452280.29</v>
      </c>
      <c r="E36" s="29">
        <v>349825.4546</v>
      </c>
      <c r="F36" s="13">
        <f t="shared" si="1"/>
        <v>77.347048353577392</v>
      </c>
      <c r="G36" s="30">
        <f t="shared" si="4"/>
        <v>-102454.83539999998</v>
      </c>
      <c r="H36" s="31">
        <f t="shared" si="5"/>
        <v>-102454.83539999998</v>
      </c>
      <c r="I36" s="32">
        <v>0</v>
      </c>
    </row>
    <row r="37" spans="1:9" ht="15.75" thickBot="1" x14ac:dyDescent="0.3">
      <c r="A37" s="26" t="s">
        <v>64</v>
      </c>
      <c r="B37" s="27" t="s">
        <v>65</v>
      </c>
      <c r="C37" s="28">
        <v>338381.92846999998</v>
      </c>
      <c r="D37" s="51">
        <v>338381.92846999998</v>
      </c>
      <c r="E37" s="29">
        <v>336754.96859</v>
      </c>
      <c r="F37" s="13">
        <f t="shared" si="1"/>
        <v>99.519194217210028</v>
      </c>
      <c r="G37" s="30">
        <f t="shared" si="4"/>
        <v>-1626.9598799999803</v>
      </c>
      <c r="H37" s="31">
        <f t="shared" si="5"/>
        <v>-1626.9598799999803</v>
      </c>
      <c r="I37" s="32">
        <v>496132.97094000003</v>
      </c>
    </row>
    <row r="38" spans="1:9" ht="30.75" thickBot="1" x14ac:dyDescent="0.3">
      <c r="A38" s="26" t="s">
        <v>66</v>
      </c>
      <c r="B38" s="27" t="s">
        <v>67</v>
      </c>
      <c r="C38" s="28"/>
      <c r="D38" s="33"/>
      <c r="E38" s="29"/>
      <c r="F38" s="13"/>
      <c r="G38" s="30"/>
      <c r="H38" s="31"/>
      <c r="I38" s="32"/>
    </row>
    <row r="39" spans="1:9" ht="30.75" thickBot="1" x14ac:dyDescent="0.3">
      <c r="A39" s="34" t="s">
        <v>68</v>
      </c>
      <c r="B39" s="35" t="s">
        <v>69</v>
      </c>
      <c r="C39" s="54">
        <v>1463</v>
      </c>
      <c r="D39" s="46">
        <v>1463</v>
      </c>
      <c r="E39" s="43">
        <v>1437.91543</v>
      </c>
      <c r="F39" s="13">
        <f t="shared" si="1"/>
        <v>98.285401913875603</v>
      </c>
      <c r="G39" s="38">
        <f>SUM(E39-C39)</f>
        <v>-25.084569999999985</v>
      </c>
      <c r="H39" s="39">
        <f>SUM(E39-D39)</f>
        <v>-25.084569999999985</v>
      </c>
      <c r="I39" s="44">
        <v>1184.2281499999999</v>
      </c>
    </row>
    <row r="40" spans="1:9" ht="15.75" thickBot="1" x14ac:dyDescent="0.3">
      <c r="A40" s="16" t="s">
        <v>70</v>
      </c>
      <c r="B40" s="17" t="s">
        <v>71</v>
      </c>
      <c r="C40" s="18">
        <f>SUM(C41:C42)</f>
        <v>177.7508</v>
      </c>
      <c r="D40" s="18">
        <f>SUM(D41:D42)</f>
        <v>177.7508</v>
      </c>
      <c r="E40" s="18">
        <f>SUM(E41:E42)</f>
        <v>177.7508</v>
      </c>
      <c r="F40" s="13">
        <f t="shared" si="1"/>
        <v>100</v>
      </c>
      <c r="G40" s="14">
        <f>SUM(E40-C40)</f>
        <v>0</v>
      </c>
      <c r="H40" s="14">
        <f>SUM(E40-D40)</f>
        <v>0</v>
      </c>
      <c r="I40" s="18">
        <f>SUM(I41:I42)</f>
        <v>146.30959999999999</v>
      </c>
    </row>
    <row r="41" spans="1:9" ht="30.75" thickBot="1" x14ac:dyDescent="0.3">
      <c r="A41" s="19" t="s">
        <v>72</v>
      </c>
      <c r="B41" s="20" t="s">
        <v>73</v>
      </c>
      <c r="C41" s="21">
        <v>177.7508</v>
      </c>
      <c r="D41" s="21">
        <v>177.7508</v>
      </c>
      <c r="E41" s="41">
        <v>177.7508</v>
      </c>
      <c r="F41" s="13">
        <f t="shared" si="1"/>
        <v>100</v>
      </c>
      <c r="G41" s="23">
        <f>SUM(E41-C41)</f>
        <v>0</v>
      </c>
      <c r="H41" s="24">
        <f>SUM(E41-D41)</f>
        <v>0</v>
      </c>
      <c r="I41" s="42">
        <v>146.30959999999999</v>
      </c>
    </row>
    <row r="42" spans="1:9" ht="15.75" thickBot="1" x14ac:dyDescent="0.3">
      <c r="A42" s="34" t="s">
        <v>74</v>
      </c>
      <c r="B42" s="35" t="s">
        <v>75</v>
      </c>
      <c r="C42" s="36"/>
      <c r="D42" s="46"/>
      <c r="E42" s="43"/>
      <c r="F42" s="13"/>
      <c r="G42" s="38"/>
      <c r="H42" s="39"/>
      <c r="I42" s="44"/>
    </row>
    <row r="43" spans="1:9" ht="15.75" thickBot="1" x14ac:dyDescent="0.3">
      <c r="A43" s="16" t="s">
        <v>76</v>
      </c>
      <c r="B43" s="17" t="s">
        <v>77</v>
      </c>
      <c r="C43" s="18">
        <f>SUM(C44:C51)</f>
        <v>5031603.2396800006</v>
      </c>
      <c r="D43" s="18">
        <f>SUM(D44:D51)</f>
        <v>5031603.2396800006</v>
      </c>
      <c r="E43" s="18">
        <f>SUM(E44:E51)</f>
        <v>4968677.9711600002</v>
      </c>
      <c r="F43" s="13">
        <f t="shared" si="1"/>
        <v>98.749399236733097</v>
      </c>
      <c r="G43" s="14">
        <f>SUM(E43-C43)</f>
        <v>-62925.268520000391</v>
      </c>
      <c r="H43" s="14">
        <f>SUM(E43-D43)</f>
        <v>-62925.268520000391</v>
      </c>
      <c r="I43" s="18">
        <f>SUM(I44:I51)</f>
        <v>3058683.5554300002</v>
      </c>
    </row>
    <row r="44" spans="1:9" ht="15.75" thickBot="1" x14ac:dyDescent="0.3">
      <c r="A44" s="19" t="s">
        <v>78</v>
      </c>
      <c r="B44" s="20" t="s">
        <v>79</v>
      </c>
      <c r="C44" s="53">
        <v>1325310.39781</v>
      </c>
      <c r="D44" s="55">
        <v>1325310.39781</v>
      </c>
      <c r="E44" s="41">
        <v>1304863.03681</v>
      </c>
      <c r="F44" s="13">
        <f t="shared" si="1"/>
        <v>98.457164371924634</v>
      </c>
      <c r="G44" s="23">
        <f>SUM(E44-C44)</f>
        <v>-20447.361000000034</v>
      </c>
      <c r="H44" s="24">
        <f>SUM(E44-D44)</f>
        <v>-20447.361000000034</v>
      </c>
      <c r="I44" s="42">
        <v>1000203.50816</v>
      </c>
    </row>
    <row r="45" spans="1:9" ht="15.75" thickBot="1" x14ac:dyDescent="0.3">
      <c r="A45" s="26" t="s">
        <v>80</v>
      </c>
      <c r="B45" s="27" t="s">
        <v>81</v>
      </c>
      <c r="C45" s="28">
        <v>3414195.85537</v>
      </c>
      <c r="D45" s="51">
        <v>3414195.85537</v>
      </c>
      <c r="E45" s="29">
        <v>3376943.3814099999</v>
      </c>
      <c r="F45" s="13">
        <f t="shared" si="1"/>
        <v>98.908894640551807</v>
      </c>
      <c r="G45" s="30">
        <f>SUM(E45-C45)</f>
        <v>-37252.47396000009</v>
      </c>
      <c r="H45" s="31">
        <f>SUM(E45-D45)</f>
        <v>-37252.47396000009</v>
      </c>
      <c r="I45" s="32">
        <v>1716843.4177900001</v>
      </c>
    </row>
    <row r="46" spans="1:9" ht="15.75" thickBot="1" x14ac:dyDescent="0.3">
      <c r="A46" s="26" t="s">
        <v>82</v>
      </c>
      <c r="B46" s="27" t="s">
        <v>83</v>
      </c>
      <c r="C46" s="28">
        <v>223465.24522000001</v>
      </c>
      <c r="D46" s="51">
        <v>223465.24522000001</v>
      </c>
      <c r="E46" s="29">
        <v>218315.20855000001</v>
      </c>
      <c r="F46" s="13">
        <f t="shared" si="1"/>
        <v>97.695374658851392</v>
      </c>
      <c r="G46" s="30">
        <f>SUM(E46-C46)</f>
        <v>-5150.0366700000013</v>
      </c>
      <c r="H46" s="31">
        <f>SUM(E46-D46)</f>
        <v>-5150.0366700000013</v>
      </c>
      <c r="I46" s="32">
        <v>272113.52698999998</v>
      </c>
    </row>
    <row r="47" spans="1:9" ht="15.75" thickBot="1" x14ac:dyDescent="0.3">
      <c r="A47" s="26" t="s">
        <v>84</v>
      </c>
      <c r="B47" s="27" t="s">
        <v>85</v>
      </c>
      <c r="C47" s="28"/>
      <c r="D47" s="33"/>
      <c r="E47" s="29"/>
      <c r="F47" s="13"/>
      <c r="G47" s="30"/>
      <c r="H47" s="31"/>
      <c r="I47" s="32"/>
    </row>
    <row r="48" spans="1:9" ht="30.75" thickBot="1" x14ac:dyDescent="0.3">
      <c r="A48" s="26" t="s">
        <v>86</v>
      </c>
      <c r="B48" s="27" t="s">
        <v>87</v>
      </c>
      <c r="C48" s="28"/>
      <c r="D48" s="33"/>
      <c r="E48" s="29"/>
      <c r="F48" s="13"/>
      <c r="G48" s="30"/>
      <c r="H48" s="31"/>
      <c r="I48" s="32"/>
    </row>
    <row r="49" spans="1:9" ht="15.75" thickBot="1" x14ac:dyDescent="0.3">
      <c r="A49" s="26" t="s">
        <v>88</v>
      </c>
      <c r="B49" s="27" t="s">
        <v>89</v>
      </c>
      <c r="C49" s="28"/>
      <c r="D49" s="33"/>
      <c r="E49" s="29"/>
      <c r="F49" s="13"/>
      <c r="G49" s="30"/>
      <c r="H49" s="31"/>
      <c r="I49" s="32"/>
    </row>
    <row r="50" spans="1:9" ht="15.75" thickBot="1" x14ac:dyDescent="0.3">
      <c r="A50" s="26" t="s">
        <v>90</v>
      </c>
      <c r="B50" s="27" t="s">
        <v>91</v>
      </c>
      <c r="C50" s="28">
        <v>3979.9163800000001</v>
      </c>
      <c r="D50" s="51">
        <v>3979.9163800000001</v>
      </c>
      <c r="E50" s="29">
        <v>3979.9163800000001</v>
      </c>
      <c r="F50" s="13">
        <f t="shared" si="1"/>
        <v>100</v>
      </c>
      <c r="G50" s="30">
        <f t="shared" ref="G50:G56" si="6">SUM(E50-C50)</f>
        <v>0</v>
      </c>
      <c r="H50" s="31">
        <f t="shared" ref="H50:H56" si="7">SUM(E50-D50)</f>
        <v>0</v>
      </c>
      <c r="I50" s="32">
        <v>569.65</v>
      </c>
    </row>
    <row r="51" spans="1:9" ht="15.75" thickBot="1" x14ac:dyDescent="0.3">
      <c r="A51" s="34" t="s">
        <v>92</v>
      </c>
      <c r="B51" s="35" t="s">
        <v>93</v>
      </c>
      <c r="C51" s="54">
        <v>64651.8249</v>
      </c>
      <c r="D51" s="52">
        <v>64651.8249</v>
      </c>
      <c r="E51" s="43">
        <v>64576.428010000003</v>
      </c>
      <c r="F51" s="13">
        <f t="shared" si="1"/>
        <v>99.883380105485628</v>
      </c>
      <c r="G51" s="38">
        <f t="shared" si="6"/>
        <v>-75.396889999996347</v>
      </c>
      <c r="H51" s="39">
        <f t="shared" si="7"/>
        <v>-75.396889999996347</v>
      </c>
      <c r="I51" s="44">
        <v>68953.452489999996</v>
      </c>
    </row>
    <row r="52" spans="1:9" ht="15.75" thickBot="1" x14ac:dyDescent="0.3">
      <c r="A52" s="16" t="s">
        <v>94</v>
      </c>
      <c r="B52" s="17" t="s">
        <v>95</v>
      </c>
      <c r="C52" s="18">
        <f>SUM(C53:C54)</f>
        <v>202865.54728</v>
      </c>
      <c r="D52" s="18">
        <f>SUM(D53:D54)</f>
        <v>202865.54728</v>
      </c>
      <c r="E52" s="18">
        <f>SUM(E53:E54)</f>
        <v>201707.91496999998</v>
      </c>
      <c r="F52" s="13">
        <f t="shared" si="1"/>
        <v>99.429359826978299</v>
      </c>
      <c r="G52" s="14">
        <f t="shared" si="6"/>
        <v>-1157.6323100000154</v>
      </c>
      <c r="H52" s="14">
        <f t="shared" si="7"/>
        <v>-1157.6323100000154</v>
      </c>
      <c r="I52" s="18">
        <f>SUM(I53:I54)</f>
        <v>178844.55119</v>
      </c>
    </row>
    <row r="53" spans="1:9" ht="15.75" thickBot="1" x14ac:dyDescent="0.3">
      <c r="A53" s="19" t="s">
        <v>96</v>
      </c>
      <c r="B53" s="20" t="s">
        <v>97</v>
      </c>
      <c r="C53" s="21">
        <v>184092.76546</v>
      </c>
      <c r="D53" s="21">
        <v>184092.76546</v>
      </c>
      <c r="E53" s="41">
        <v>183959.48209999999</v>
      </c>
      <c r="F53" s="13">
        <f t="shared" si="1"/>
        <v>99.92759989255039</v>
      </c>
      <c r="G53" s="23">
        <f t="shared" si="6"/>
        <v>-133.28336000000127</v>
      </c>
      <c r="H53" s="24">
        <f t="shared" si="7"/>
        <v>-133.28336000000127</v>
      </c>
      <c r="I53" s="42">
        <v>170755.17053</v>
      </c>
    </row>
    <row r="54" spans="1:9" ht="15.75" thickBot="1" x14ac:dyDescent="0.3">
      <c r="A54" s="34" t="s">
        <v>98</v>
      </c>
      <c r="B54" s="35" t="s">
        <v>99</v>
      </c>
      <c r="C54" s="36">
        <v>18772.78182</v>
      </c>
      <c r="D54" s="36">
        <v>18772.78182</v>
      </c>
      <c r="E54" s="43">
        <v>17748.432870000001</v>
      </c>
      <c r="F54" s="13">
        <f t="shared" si="1"/>
        <v>94.54343549175708</v>
      </c>
      <c r="G54" s="38">
        <f t="shared" si="6"/>
        <v>-1024.3489499999996</v>
      </c>
      <c r="H54" s="39">
        <f t="shared" si="7"/>
        <v>-1024.3489499999996</v>
      </c>
      <c r="I54" s="44">
        <v>8089.3806599999998</v>
      </c>
    </row>
    <row r="55" spans="1:9" ht="15.75" thickBot="1" x14ac:dyDescent="0.3">
      <c r="A55" s="16" t="s">
        <v>100</v>
      </c>
      <c r="B55" s="17" t="s">
        <v>101</v>
      </c>
      <c r="C55" s="18">
        <f>SUM(C56:C60)</f>
        <v>78383.64529</v>
      </c>
      <c r="D55" s="18">
        <f>SUM(D56:D60)</f>
        <v>78383.64529</v>
      </c>
      <c r="E55" s="18">
        <f>SUM(E56:E60)</f>
        <v>76832.771789999999</v>
      </c>
      <c r="F55" s="13">
        <f t="shared" si="1"/>
        <v>98.021432284423426</v>
      </c>
      <c r="G55" s="14">
        <f t="shared" si="6"/>
        <v>-1550.8735000000015</v>
      </c>
      <c r="H55" s="14">
        <f t="shared" si="7"/>
        <v>-1550.8735000000015</v>
      </c>
      <c r="I55" s="18">
        <f>SUM(I56:I60)</f>
        <v>122191.57162</v>
      </c>
    </row>
    <row r="56" spans="1:9" ht="15.75" thickBot="1" x14ac:dyDescent="0.3">
      <c r="A56" s="19" t="s">
        <v>102</v>
      </c>
      <c r="B56" s="20" t="s">
        <v>103</v>
      </c>
      <c r="C56" s="21">
        <v>7407.0005199999996</v>
      </c>
      <c r="D56" s="21">
        <v>7407.0005199999996</v>
      </c>
      <c r="E56" s="41">
        <v>7407.0005199999996</v>
      </c>
      <c r="F56" s="13">
        <f t="shared" si="1"/>
        <v>100</v>
      </c>
      <c r="G56" s="23">
        <f t="shared" si="6"/>
        <v>0</v>
      </c>
      <c r="H56" s="24">
        <f t="shared" si="7"/>
        <v>0</v>
      </c>
      <c r="I56" s="42">
        <v>6982.3442500000001</v>
      </c>
    </row>
    <row r="57" spans="1:9" ht="15.75" thickBot="1" x14ac:dyDescent="0.3">
      <c r="A57" s="26" t="s">
        <v>104</v>
      </c>
      <c r="B57" s="27" t="s">
        <v>105</v>
      </c>
      <c r="C57" s="33"/>
      <c r="D57" s="33"/>
      <c r="E57" s="29"/>
      <c r="F57" s="13"/>
      <c r="G57" s="30"/>
      <c r="H57" s="31"/>
      <c r="I57" s="32"/>
    </row>
    <row r="58" spans="1:9" ht="15.75" thickBot="1" x14ac:dyDescent="0.3">
      <c r="A58" s="26" t="s">
        <v>106</v>
      </c>
      <c r="B58" s="27" t="s">
        <v>107</v>
      </c>
      <c r="C58" s="28">
        <v>3941.66</v>
      </c>
      <c r="D58" s="28">
        <v>3941.66</v>
      </c>
      <c r="E58" s="29">
        <v>3556.6529999999998</v>
      </c>
      <c r="F58" s="13">
        <f t="shared" si="1"/>
        <v>90.232364029368341</v>
      </c>
      <c r="G58" s="30">
        <f>SUM(E58-C58)</f>
        <v>-385.00700000000006</v>
      </c>
      <c r="H58" s="31">
        <f>SUM(E58-D58)</f>
        <v>-385.00700000000006</v>
      </c>
      <c r="I58" s="32">
        <v>17339.455590000001</v>
      </c>
    </row>
    <row r="59" spans="1:9" ht="15.75" thickBot="1" x14ac:dyDescent="0.3">
      <c r="A59" s="26" t="s">
        <v>108</v>
      </c>
      <c r="B59" s="27" t="s">
        <v>109</v>
      </c>
      <c r="C59" s="28">
        <v>65814.984769999995</v>
      </c>
      <c r="D59" s="28">
        <v>65814.984769999995</v>
      </c>
      <c r="E59" s="29">
        <v>64649.118269999999</v>
      </c>
      <c r="F59" s="13">
        <f t="shared" si="1"/>
        <v>98.228569824828966</v>
      </c>
      <c r="G59" s="30">
        <f>SUM(E59-C59)</f>
        <v>-1165.8664999999964</v>
      </c>
      <c r="H59" s="31">
        <f>SUM(E59-D59)</f>
        <v>-1165.8664999999964</v>
      </c>
      <c r="I59" s="32">
        <v>97579.771779999995</v>
      </c>
    </row>
    <row r="60" spans="1:9" ht="15.75" thickBot="1" x14ac:dyDescent="0.3">
      <c r="A60" s="34" t="s">
        <v>110</v>
      </c>
      <c r="B60" s="35" t="s">
        <v>111</v>
      </c>
      <c r="C60" s="36">
        <v>1220</v>
      </c>
      <c r="D60" s="36">
        <v>1220</v>
      </c>
      <c r="E60" s="43">
        <v>1220</v>
      </c>
      <c r="F60" s="13">
        <f t="shared" si="1"/>
        <v>100</v>
      </c>
      <c r="G60" s="38">
        <f>SUM(E60-C60)</f>
        <v>0</v>
      </c>
      <c r="H60" s="39">
        <f>SUM(E60-D60)</f>
        <v>0</v>
      </c>
      <c r="I60" s="44">
        <v>290</v>
      </c>
    </row>
    <row r="61" spans="1:9" ht="15.75" thickBot="1" x14ac:dyDescent="0.3">
      <c r="A61" s="16" t="s">
        <v>112</v>
      </c>
      <c r="B61" s="17" t="s">
        <v>113</v>
      </c>
      <c r="C61" s="18">
        <f>SUM(C62:C65)</f>
        <v>178138.92733000001</v>
      </c>
      <c r="D61" s="18">
        <f>SUM(D62:D65)</f>
        <v>178138.92733000001</v>
      </c>
      <c r="E61" s="18">
        <f>SUM(E62:E65)</f>
        <v>178078.09698999999</v>
      </c>
      <c r="F61" s="13">
        <f t="shared" si="1"/>
        <v>99.965852303642023</v>
      </c>
      <c r="G61" s="14">
        <f t="shared" ref="G61:G71" si="8">SUM(E61-C61)</f>
        <v>-60.830340000014985</v>
      </c>
      <c r="H61" s="14">
        <f t="shared" ref="H61:H71" si="9">SUM(E61-D61)</f>
        <v>-60.830340000014985</v>
      </c>
      <c r="I61" s="18">
        <f>SUM(I62:I65)</f>
        <v>178517.42272</v>
      </c>
    </row>
    <row r="62" spans="1:9" ht="15.75" thickBot="1" x14ac:dyDescent="0.3">
      <c r="A62" s="19" t="s">
        <v>114</v>
      </c>
      <c r="B62" s="20" t="s">
        <v>115</v>
      </c>
      <c r="C62" s="21">
        <v>136894.04873000001</v>
      </c>
      <c r="D62" s="21">
        <v>136894.04873000001</v>
      </c>
      <c r="E62" s="41">
        <v>136833.21838999999</v>
      </c>
      <c r="F62" s="13">
        <f t="shared" si="1"/>
        <v>99.955563926580908</v>
      </c>
      <c r="G62" s="23">
        <f t="shared" si="8"/>
        <v>-60.830340000014985</v>
      </c>
      <c r="H62" s="24">
        <f t="shared" si="9"/>
        <v>-60.830340000014985</v>
      </c>
      <c r="I62" s="42">
        <v>128540.46583</v>
      </c>
    </row>
    <row r="63" spans="1:9" ht="15.75" thickBot="1" x14ac:dyDescent="0.3">
      <c r="A63" s="26" t="s">
        <v>116</v>
      </c>
      <c r="B63" s="27" t="s">
        <v>117</v>
      </c>
      <c r="C63" s="28">
        <v>21244.8786</v>
      </c>
      <c r="D63" s="28">
        <v>21244.8786</v>
      </c>
      <c r="E63" s="29">
        <v>21244.8786</v>
      </c>
      <c r="F63" s="13">
        <f t="shared" si="1"/>
        <v>100</v>
      </c>
      <c r="G63" s="30">
        <f t="shared" si="8"/>
        <v>0</v>
      </c>
      <c r="H63" s="31">
        <f t="shared" si="9"/>
        <v>0</v>
      </c>
      <c r="I63" s="32">
        <v>24011.577519999999</v>
      </c>
    </row>
    <row r="64" spans="1:9" ht="15.75" thickBot="1" x14ac:dyDescent="0.3">
      <c r="A64" s="26" t="s">
        <v>118</v>
      </c>
      <c r="B64" s="27" t="s">
        <v>119</v>
      </c>
      <c r="C64" s="36">
        <v>20000</v>
      </c>
      <c r="D64" s="36">
        <v>20000</v>
      </c>
      <c r="E64" s="43">
        <v>20000</v>
      </c>
      <c r="F64" s="13">
        <f t="shared" si="1"/>
        <v>100</v>
      </c>
      <c r="G64" s="30">
        <f t="shared" si="8"/>
        <v>0</v>
      </c>
      <c r="H64" s="31">
        <f t="shared" si="9"/>
        <v>0</v>
      </c>
      <c r="I64" s="44">
        <v>20000</v>
      </c>
    </row>
    <row r="65" spans="1:9" ht="15.75" thickBot="1" x14ac:dyDescent="0.3">
      <c r="A65" s="34" t="s">
        <v>120</v>
      </c>
      <c r="B65" s="35" t="s">
        <v>121</v>
      </c>
      <c r="C65" s="36"/>
      <c r="D65" s="36"/>
      <c r="E65" s="43"/>
      <c r="F65" s="13"/>
      <c r="G65" s="38">
        <f t="shared" si="8"/>
        <v>0</v>
      </c>
      <c r="H65" s="39">
        <f t="shared" si="9"/>
        <v>0</v>
      </c>
      <c r="I65" s="44">
        <v>5965.3793699999997</v>
      </c>
    </row>
    <row r="66" spans="1:9" ht="15.75" thickBot="1" x14ac:dyDescent="0.3">
      <c r="A66" s="16" t="s">
        <v>122</v>
      </c>
      <c r="B66" s="17" t="s">
        <v>123</v>
      </c>
      <c r="C66" s="18">
        <f>SUM(C67:C69)</f>
        <v>6834.67785</v>
      </c>
      <c r="D66" s="18">
        <f>SUM(D67:D69)</f>
        <v>6834.67785</v>
      </c>
      <c r="E66" s="18">
        <f>SUM(E67:E69)</f>
        <v>6834.6778400000003</v>
      </c>
      <c r="F66" s="13">
        <f t="shared" si="1"/>
        <v>99.999999853687328</v>
      </c>
      <c r="G66" s="14">
        <f t="shared" si="8"/>
        <v>-9.9999997473787516E-6</v>
      </c>
      <c r="H66" s="14">
        <f t="shared" si="9"/>
        <v>-9.9999997473787516E-6</v>
      </c>
      <c r="I66" s="18">
        <f>SUM(I67:I69)</f>
        <v>6907.5334000000003</v>
      </c>
    </row>
    <row r="67" spans="1:9" ht="15.75" thickBot="1" x14ac:dyDescent="0.3">
      <c r="A67" s="19" t="s">
        <v>124</v>
      </c>
      <c r="B67" s="20" t="s">
        <v>125</v>
      </c>
      <c r="C67" s="21"/>
      <c r="D67" s="45"/>
      <c r="E67" s="41"/>
      <c r="F67" s="13"/>
      <c r="G67" s="23">
        <f t="shared" si="8"/>
        <v>0</v>
      </c>
      <c r="H67" s="24">
        <f t="shared" si="9"/>
        <v>0</v>
      </c>
      <c r="I67" s="42"/>
    </row>
    <row r="68" spans="1:9" ht="15.75" thickBot="1" x14ac:dyDescent="0.3">
      <c r="A68" s="26" t="s">
        <v>126</v>
      </c>
      <c r="B68" s="27" t="s">
        <v>127</v>
      </c>
      <c r="C68" s="28"/>
      <c r="D68" s="33"/>
      <c r="E68" s="29"/>
      <c r="F68" s="13"/>
      <c r="G68" s="30">
        <f t="shared" si="8"/>
        <v>0</v>
      </c>
      <c r="H68" s="31">
        <f t="shared" si="9"/>
        <v>0</v>
      </c>
      <c r="I68" s="32"/>
    </row>
    <row r="69" spans="1:9" ht="15.75" thickBot="1" x14ac:dyDescent="0.3">
      <c r="A69" s="34" t="s">
        <v>128</v>
      </c>
      <c r="B69" s="35" t="s">
        <v>129</v>
      </c>
      <c r="C69" s="36">
        <v>6834.67785</v>
      </c>
      <c r="D69" s="36">
        <v>6834.67785</v>
      </c>
      <c r="E69" s="43">
        <v>6834.6778400000003</v>
      </c>
      <c r="F69" s="13">
        <f t="shared" ref="F69" si="10">SUM(E69/D69*100)</f>
        <v>99.999999853687328</v>
      </c>
      <c r="G69" s="38">
        <f t="shared" si="8"/>
        <v>-9.9999997473787516E-6</v>
      </c>
      <c r="H69" s="39">
        <f t="shared" si="9"/>
        <v>-9.9999997473787516E-6</v>
      </c>
      <c r="I69" s="44">
        <v>6907.5334000000003</v>
      </c>
    </row>
    <row r="70" spans="1:9" ht="29.25" thickBot="1" x14ac:dyDescent="0.3">
      <c r="A70" s="16" t="s">
        <v>130</v>
      </c>
      <c r="B70" s="17" t="s">
        <v>131</v>
      </c>
      <c r="C70" s="18">
        <f>SUM(C71)</f>
        <v>0</v>
      </c>
      <c r="D70" s="18">
        <f>SUM(D71)</f>
        <v>0</v>
      </c>
      <c r="E70" s="18">
        <v>0</v>
      </c>
      <c r="F70" s="13"/>
      <c r="G70" s="14">
        <f t="shared" si="8"/>
        <v>0</v>
      </c>
      <c r="H70" s="14">
        <f t="shared" si="9"/>
        <v>0</v>
      </c>
      <c r="I70" s="18">
        <f>SUM(I71)</f>
        <v>27.898250000000001</v>
      </c>
    </row>
    <row r="71" spans="1:9" ht="30.75" thickBot="1" x14ac:dyDescent="0.3">
      <c r="A71" s="19" t="s">
        <v>132</v>
      </c>
      <c r="B71" s="20" t="s">
        <v>133</v>
      </c>
      <c r="C71" s="47">
        <v>0</v>
      </c>
      <c r="D71" s="47">
        <v>0</v>
      </c>
      <c r="E71" s="48">
        <v>0</v>
      </c>
      <c r="F71" s="13"/>
      <c r="G71" s="23">
        <f t="shared" si="8"/>
        <v>0</v>
      </c>
      <c r="H71" s="49">
        <f t="shared" si="9"/>
        <v>0</v>
      </c>
      <c r="I71" s="50">
        <v>27.898250000000001</v>
      </c>
    </row>
    <row r="72" spans="1:9" x14ac:dyDescent="0.25">
      <c r="A72" s="1"/>
    </row>
    <row r="73" spans="1:9" x14ac:dyDescent="0.25">
      <c r="A73" s="2" t="s">
        <v>136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2024-12-09T13:36:44Z</cp:lastPrinted>
  <dcterms:created xsi:type="dcterms:W3CDTF">2017-12-11T14:03:53Z</dcterms:created>
  <dcterms:modified xsi:type="dcterms:W3CDTF">2025-01-24T06:24:45Z</dcterms:modified>
</cp:coreProperties>
</file>